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2405" activeTab="0"/>
  </bookViews>
  <sheets>
    <sheet name="Първо тримесечие на 2016 г.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<sst xmlns="http://schemas.openxmlformats.org/spreadsheetml/2006/main" count="45" uniqueCount="30">
  <si>
    <t>Вид на депото</t>
  </si>
  <si>
    <t>Община</t>
  </si>
  <si>
    <t>Количество депонирани отпадъци</t>
  </si>
  <si>
    <t>период от време (месеци)</t>
  </si>
  <si>
    <t>количество (тонове)</t>
  </si>
  <si>
    <t>Размер на отчисленията по чл.60 (лв/тон)</t>
  </si>
  <si>
    <t>Постъпили в сметката на РИОСВ отчисления по чл.60 ЗУО</t>
  </si>
  <si>
    <t>Постъпили в сметката на РИОСВ отчисления по чл.64</t>
  </si>
  <si>
    <t xml:space="preserve">Следва да постъпят в сметката на РИОСВ отчисления по чл.60 </t>
  </si>
  <si>
    <t xml:space="preserve">Следва да постъпят в сметката на РИОСВ отчисления по чл.64 </t>
  </si>
  <si>
    <t>Дължима лихва</t>
  </si>
  <si>
    <t>Натрупана лихва за отчисленията по чл.64</t>
  </si>
  <si>
    <t>Изразходени средства</t>
  </si>
  <si>
    <t>РЕГИОНАЛНО ДЕПО СМОЛЯН</t>
  </si>
  <si>
    <t>№ по ред/година</t>
  </si>
  <si>
    <t>неопасни отпадъци</t>
  </si>
  <si>
    <t>Смолян Баните Чепеларе</t>
  </si>
  <si>
    <t>Налични средства (събрани - изразходени)</t>
  </si>
  <si>
    <t>РЕГИОНАЛНО ДЕПО МАДАН</t>
  </si>
  <si>
    <t>Мадан, Неделино, Златоград</t>
  </si>
  <si>
    <t>Доспат, Девин, Борино, Сатовча</t>
  </si>
  <si>
    <t>РЕГИОНАЛНО ДЕПО ДОСПАТ</t>
  </si>
  <si>
    <t>Общо изразходени средства</t>
  </si>
  <si>
    <t>Рудозем</t>
  </si>
  <si>
    <t>Непостъпили в сметката на РИОСВ отчисления по чл. 60 от ЗУО</t>
  </si>
  <si>
    <t>Непостъпили в сметката на РИОСВ отчисления по чл. 64 от ЗУО</t>
  </si>
  <si>
    <t>РЕГИОНАЛНО ДЕПО РУДОЗЕМ</t>
  </si>
  <si>
    <t xml:space="preserve">ИФОРМАЦИЯ ЗА СЪБРАНИТЕ,  ДЪЛЖИМИТЕ И ИЗРАЗХОДВАНИ ОБЕЗПЕЧЕНИЯ И ОТЧИСЛЕНИЯ, СЪГЛАСНО ЧЛ.60 И ЧЛ.64 ПО ЗАКОНА ЗА УПРАВЛЕНИЕ НА ОТПАДЪЦИТЕ   </t>
  </si>
  <si>
    <t>01.01.2011г.- 31.12.2015г.</t>
  </si>
  <si>
    <t>01.01.2016г. - 31.03.2016г.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</si>
</sst>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\ &quot;лв.&quot;"/>
    <numFmt numFmtId="173" formatCode="_-* #,##0.00\ [$€]_-;\-* #,##0.00\ [$€]_-;_-* &quot;-&quot;??\ [$€]_-;_-@_-"/>
  </numFmts>
  <fonts count="6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6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3" fillId="3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/>
    </xf>
    <xf numFmtId="2" fontId="2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2" fontId="2" fillId="2" borderId="2" xfId="0" applyNumberFormat="1" applyFont="1" applyFill="1" applyBorder="1" applyAlignment="1">
      <alignment/>
    </xf>
    <xf numFmtId="2" fontId="4" fillId="0" borderId="1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2" fontId="2" fillId="0" borderId="1" xfId="0" applyNumberFormat="1" applyFont="1" applyBorder="1" applyAlignment="1">
      <alignment/>
    </xf>
    <xf numFmtId="2" fontId="0" fillId="0" borderId="0" xfId="0" applyNumberFormat="1" applyAlignment="1">
      <alignment/>
    </xf>
    <xf numFmtId="173" fontId="0" fillId="0" borderId="0" xfId="19" applyAlignment="1">
      <alignment/>
    </xf>
    <xf numFmtId="0" fontId="3" fillId="2" borderId="5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wrapText="1"/>
    </xf>
    <xf numFmtId="0" fontId="3" fillId="5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8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uro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workbookViewId="0" topLeftCell="A1">
      <selection activeCell="H19" sqref="H19"/>
    </sheetView>
  </sheetViews>
  <sheetFormatPr defaultColWidth="9.140625" defaultRowHeight="12.75"/>
  <cols>
    <col min="1" max="1" width="6.28125" style="0" customWidth="1"/>
    <col min="4" max="4" width="12.421875" style="0" customWidth="1"/>
    <col min="5" max="5" width="11.421875" style="0" customWidth="1"/>
    <col min="6" max="6" width="12.00390625" style="0" customWidth="1"/>
    <col min="7" max="7" width="11.57421875" style="0" customWidth="1"/>
    <col min="8" max="8" width="12.28125" style="0" customWidth="1"/>
    <col min="9" max="9" width="12.7109375" style="0" customWidth="1"/>
    <col min="10" max="10" width="12.421875" style="0" customWidth="1"/>
    <col min="11" max="11" width="10.00390625" style="0" customWidth="1"/>
    <col min="12" max="12" width="10.421875" style="0" customWidth="1"/>
    <col min="13" max="13" width="11.421875" style="0" customWidth="1"/>
    <col min="14" max="14" width="9.7109375" style="0" customWidth="1"/>
    <col min="15" max="15" width="9.57421875" style="0" customWidth="1"/>
    <col min="17" max="17" width="10.140625" style="0" customWidth="1"/>
    <col min="18" max="18" width="12.57421875" style="0" customWidth="1"/>
    <col min="19" max="19" width="11.7109375" style="0" customWidth="1"/>
    <col min="20" max="20" width="10.140625" style="0" bestFit="1" customWidth="1"/>
  </cols>
  <sheetData>
    <row r="1" spans="1:15" ht="27" customHeight="1">
      <c r="A1" s="19" t="s">
        <v>27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27" customHeight="1">
      <c r="A2" s="20" t="s">
        <v>14</v>
      </c>
      <c r="B2" s="20" t="s">
        <v>0</v>
      </c>
      <c r="C2" s="20" t="s">
        <v>1</v>
      </c>
      <c r="D2" s="21" t="s">
        <v>2</v>
      </c>
      <c r="E2" s="21"/>
      <c r="F2" s="22" t="s">
        <v>5</v>
      </c>
      <c r="G2" s="23" t="s">
        <v>6</v>
      </c>
      <c r="H2" s="23" t="s">
        <v>7</v>
      </c>
      <c r="I2" s="24" t="s">
        <v>8</v>
      </c>
      <c r="J2" s="24" t="s">
        <v>9</v>
      </c>
      <c r="K2" s="31" t="s">
        <v>24</v>
      </c>
      <c r="L2" s="31" t="s">
        <v>25</v>
      </c>
      <c r="M2" s="20" t="s">
        <v>10</v>
      </c>
      <c r="N2" s="20" t="s">
        <v>11</v>
      </c>
      <c r="O2" s="25" t="s">
        <v>12</v>
      </c>
    </row>
    <row r="3" spans="1:15" ht="72" customHeight="1">
      <c r="A3" s="20"/>
      <c r="B3" s="20"/>
      <c r="C3" s="20"/>
      <c r="D3" s="6" t="s">
        <v>3</v>
      </c>
      <c r="E3" s="5" t="s">
        <v>4</v>
      </c>
      <c r="F3" s="22"/>
      <c r="G3" s="23"/>
      <c r="H3" s="23"/>
      <c r="I3" s="24"/>
      <c r="J3" s="24"/>
      <c r="K3" s="31"/>
      <c r="L3" s="31"/>
      <c r="M3" s="20"/>
      <c r="N3" s="20"/>
      <c r="O3" s="25"/>
    </row>
    <row r="4" spans="1:15" ht="12.75">
      <c r="A4" s="26" t="s">
        <v>13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8"/>
    </row>
    <row r="5" spans="1:19" ht="31.5" customHeight="1">
      <c r="A5" s="29">
        <v>1</v>
      </c>
      <c r="B5" s="30" t="s">
        <v>15</v>
      </c>
      <c r="C5" s="30" t="s">
        <v>16</v>
      </c>
      <c r="D5" s="2" t="s">
        <v>28</v>
      </c>
      <c r="E5" s="1">
        <v>128271.84</v>
      </c>
      <c r="F5" s="8">
        <v>3.12</v>
      </c>
      <c r="G5" s="7">
        <v>396552.01</v>
      </c>
      <c r="H5" s="7">
        <v>1747444.12</v>
      </c>
      <c r="I5" s="7">
        <v>400208.14</v>
      </c>
      <c r="J5" s="7">
        <v>1777054.79</v>
      </c>
      <c r="K5" s="7">
        <f>I5-G5</f>
        <v>3656.1300000000047</v>
      </c>
      <c r="L5" s="8">
        <f>J5-H5</f>
        <v>29610.669999999925</v>
      </c>
      <c r="M5" s="7">
        <v>844.77</v>
      </c>
      <c r="N5" s="9"/>
      <c r="O5" s="1">
        <v>1634590.2</v>
      </c>
      <c r="R5" s="15"/>
      <c r="S5" s="15"/>
    </row>
    <row r="6" spans="1:18" ht="30.75" customHeight="1">
      <c r="A6" s="29"/>
      <c r="B6" s="30"/>
      <c r="C6" s="30"/>
      <c r="D6" s="2" t="s">
        <v>29</v>
      </c>
      <c r="E6" s="7">
        <v>4560.1</v>
      </c>
      <c r="F6" s="7">
        <v>3.12</v>
      </c>
      <c r="G6" s="7">
        <v>11957.96</v>
      </c>
      <c r="H6" s="8">
        <v>137976.48</v>
      </c>
      <c r="I6" s="7">
        <f>(E6*F6)</f>
        <v>14227.512000000002</v>
      </c>
      <c r="J6" s="8">
        <f>(E6*36)</f>
        <v>164163.6</v>
      </c>
      <c r="K6" s="7">
        <f>I6-G6</f>
        <v>2269.5520000000033</v>
      </c>
      <c r="L6" s="8">
        <f>J6-H6</f>
        <v>26187.119999999995</v>
      </c>
      <c r="M6" s="7">
        <v>0</v>
      </c>
      <c r="N6" s="9"/>
      <c r="O6" s="7">
        <v>180314.85</v>
      </c>
      <c r="R6" s="15"/>
    </row>
    <row r="7" spans="1:20" ht="12.75">
      <c r="A7" s="3"/>
      <c r="B7" s="3" t="s">
        <v>17</v>
      </c>
      <c r="C7" s="3"/>
      <c r="D7" s="3"/>
      <c r="E7" s="3"/>
      <c r="F7" s="3"/>
      <c r="G7" s="3">
        <f>SUM(G5:G6)</f>
        <v>408509.97000000003</v>
      </c>
      <c r="H7" s="13">
        <f>(H5+H6-O5-O6)</f>
        <v>70515.55000000013</v>
      </c>
      <c r="I7" s="10"/>
      <c r="J7" s="10"/>
      <c r="K7" s="10"/>
      <c r="L7" s="3" t="s">
        <v>22</v>
      </c>
      <c r="M7" s="3"/>
      <c r="N7" s="3"/>
      <c r="O7" s="3">
        <f>SUM(O5:O6)</f>
        <v>1814905.05</v>
      </c>
      <c r="Q7" s="15"/>
      <c r="R7" s="15"/>
      <c r="S7" s="15"/>
      <c r="T7" s="15"/>
    </row>
    <row r="8" spans="1:15" ht="12.75">
      <c r="A8" s="26" t="s">
        <v>18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8"/>
    </row>
    <row r="9" spans="1:19" ht="36" customHeight="1">
      <c r="A9" s="29">
        <v>2</v>
      </c>
      <c r="B9" s="30" t="s">
        <v>15</v>
      </c>
      <c r="C9" s="30" t="s">
        <v>19</v>
      </c>
      <c r="D9" s="2" t="s">
        <v>28</v>
      </c>
      <c r="E9" s="1">
        <v>32492.23</v>
      </c>
      <c r="F9" s="16"/>
      <c r="G9" s="7">
        <v>29990.05</v>
      </c>
      <c r="H9" s="7">
        <v>431675.22</v>
      </c>
      <c r="I9" s="7">
        <v>35856.27</v>
      </c>
      <c r="J9" s="7">
        <v>475416.32</v>
      </c>
      <c r="K9" s="7">
        <f>I9-G9</f>
        <v>5866.2199999999975</v>
      </c>
      <c r="L9" s="7">
        <f>J9-H9</f>
        <v>43741.100000000035</v>
      </c>
      <c r="M9" s="7">
        <v>1483.24</v>
      </c>
      <c r="N9" s="9"/>
      <c r="O9" s="7">
        <v>289456.8</v>
      </c>
      <c r="S9" s="17"/>
    </row>
    <row r="10" spans="1:20" ht="30.75" customHeight="1">
      <c r="A10" s="29"/>
      <c r="B10" s="30"/>
      <c r="C10" s="30"/>
      <c r="D10" s="2" t="s">
        <v>29</v>
      </c>
      <c r="E10" s="7">
        <v>1296.16</v>
      </c>
      <c r="F10" s="7">
        <v>6.29</v>
      </c>
      <c r="G10" s="7">
        <v>6606.91</v>
      </c>
      <c r="H10" s="8">
        <v>37803.68</v>
      </c>
      <c r="I10" s="8">
        <f>(E10*F10)</f>
        <v>8152.8464</v>
      </c>
      <c r="J10" s="7">
        <f>(E10*36)</f>
        <v>46661.76</v>
      </c>
      <c r="K10" s="7">
        <f>I10-G10</f>
        <v>1545.9364000000005</v>
      </c>
      <c r="L10" s="7">
        <f>J10-H10</f>
        <v>8858.080000000002</v>
      </c>
      <c r="M10" s="7">
        <v>0</v>
      </c>
      <c r="N10" s="9"/>
      <c r="O10" s="7">
        <v>4746</v>
      </c>
      <c r="Q10" s="15"/>
      <c r="R10" s="15"/>
      <c r="S10" s="15"/>
      <c r="T10" s="15"/>
    </row>
    <row r="11" spans="1:17" ht="12.75">
      <c r="A11" s="4"/>
      <c r="B11" s="3" t="s">
        <v>17</v>
      </c>
      <c r="C11" s="3"/>
      <c r="D11" s="3"/>
      <c r="E11" s="3"/>
      <c r="F11" s="3"/>
      <c r="G11" s="3">
        <f>SUM(G9:G10)</f>
        <v>36596.96</v>
      </c>
      <c r="H11" s="13">
        <f>(H9+H10-O9-O10)</f>
        <v>175276.09999999998</v>
      </c>
      <c r="I11" s="10"/>
      <c r="J11" s="10"/>
      <c r="K11" s="10"/>
      <c r="L11" s="3" t="s">
        <v>22</v>
      </c>
      <c r="M11" s="10"/>
      <c r="N11" s="10"/>
      <c r="O11" s="12">
        <f>O9+O10</f>
        <v>294202.8</v>
      </c>
      <c r="Q11" s="15"/>
    </row>
    <row r="12" spans="1:15" ht="12.75">
      <c r="A12" s="26" t="s">
        <v>21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8"/>
    </row>
    <row r="13" spans="1:18" ht="33.75" customHeight="1">
      <c r="A13" s="32">
        <v>3</v>
      </c>
      <c r="B13" s="33" t="s">
        <v>15</v>
      </c>
      <c r="C13" s="33" t="s">
        <v>20</v>
      </c>
      <c r="D13" s="2" t="s">
        <v>28</v>
      </c>
      <c r="E13" s="7">
        <v>36168.25</v>
      </c>
      <c r="F13" s="14"/>
      <c r="G13" s="7">
        <v>146258.52</v>
      </c>
      <c r="H13" s="7">
        <v>321803.54</v>
      </c>
      <c r="I13" s="7">
        <v>203692.05</v>
      </c>
      <c r="J13" s="7">
        <v>554881.22</v>
      </c>
      <c r="K13" s="7">
        <f>I13-G13</f>
        <v>57433.53</v>
      </c>
      <c r="L13" s="7">
        <f>J13-H13</f>
        <v>233077.68</v>
      </c>
      <c r="M13" s="7">
        <v>5757.81</v>
      </c>
      <c r="N13" s="7"/>
      <c r="O13" s="7">
        <v>14232</v>
      </c>
      <c r="R13" s="18"/>
    </row>
    <row r="14" spans="1:18" ht="33" customHeight="1">
      <c r="A14" s="32"/>
      <c r="B14" s="33"/>
      <c r="C14" s="33"/>
      <c r="D14" s="2" t="s">
        <v>29</v>
      </c>
      <c r="E14" s="7">
        <v>1534.09</v>
      </c>
      <c r="F14" s="7">
        <v>6.43</v>
      </c>
      <c r="G14" s="7">
        <v>2331.65</v>
      </c>
      <c r="H14" s="7">
        <v>16254.32</v>
      </c>
      <c r="I14" s="7">
        <f>(E14*F14)</f>
        <v>9864.198699999999</v>
      </c>
      <c r="J14" s="7">
        <f>(E14*36)</f>
        <v>55227.24</v>
      </c>
      <c r="K14" s="7">
        <f>I14-G14</f>
        <v>7532.548699999999</v>
      </c>
      <c r="L14" s="7">
        <f>J14-H14</f>
        <v>38972.92</v>
      </c>
      <c r="M14" s="7">
        <v>0</v>
      </c>
      <c r="N14" s="7"/>
      <c r="O14" s="7">
        <v>56016</v>
      </c>
      <c r="Q14" s="15"/>
      <c r="R14" s="15"/>
    </row>
    <row r="15" spans="1:15" ht="12.75">
      <c r="A15" s="4"/>
      <c r="B15" s="3" t="s">
        <v>17</v>
      </c>
      <c r="C15" s="3"/>
      <c r="D15" s="3"/>
      <c r="E15" s="3"/>
      <c r="F15" s="3"/>
      <c r="G15" s="3">
        <f>SUM(G13:G14)</f>
        <v>148590.16999999998</v>
      </c>
      <c r="H15" s="3">
        <f>SUM(H13:H14)-O13-O14</f>
        <v>267809.86</v>
      </c>
      <c r="I15" s="10"/>
      <c r="J15" s="10"/>
      <c r="K15" s="10"/>
      <c r="L15" s="3" t="s">
        <v>22</v>
      </c>
      <c r="M15" s="10"/>
      <c r="N15" s="10"/>
      <c r="O15" s="12">
        <f>SUM(O13:O14)</f>
        <v>70248</v>
      </c>
    </row>
    <row r="16" spans="1:15" ht="12.75">
      <c r="A16" s="26" t="s">
        <v>26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8"/>
    </row>
    <row r="17" spans="1:18" ht="37.5" customHeight="1">
      <c r="A17" s="32">
        <v>4</v>
      </c>
      <c r="B17" s="33" t="s">
        <v>15</v>
      </c>
      <c r="C17" s="33" t="s">
        <v>23</v>
      </c>
      <c r="D17" s="2" t="s">
        <v>28</v>
      </c>
      <c r="E17" s="7">
        <v>8875.22</v>
      </c>
      <c r="F17" s="8">
        <v>5.38</v>
      </c>
      <c r="G17" s="7">
        <v>47743.15</v>
      </c>
      <c r="H17" s="7">
        <v>133889.73</v>
      </c>
      <c r="I17" s="7">
        <v>47742.94</v>
      </c>
      <c r="J17" s="7">
        <v>133881.77</v>
      </c>
      <c r="K17" s="7">
        <f>I17-G17</f>
        <v>-0.20999999999912689</v>
      </c>
      <c r="L17" s="7">
        <f>J17-H17</f>
        <v>-7.960000000020955</v>
      </c>
      <c r="M17" s="7"/>
      <c r="N17" s="7"/>
      <c r="O17" s="7">
        <v>0</v>
      </c>
      <c r="R17" s="15"/>
    </row>
    <row r="18" spans="1:18" ht="35.25" customHeight="1">
      <c r="A18" s="32"/>
      <c r="B18" s="33"/>
      <c r="C18" s="33"/>
      <c r="D18" s="2" t="s">
        <v>29</v>
      </c>
      <c r="E18" s="8">
        <v>418.75</v>
      </c>
      <c r="F18" s="7">
        <v>5.38</v>
      </c>
      <c r="G18" s="34">
        <v>2252.88</v>
      </c>
      <c r="H18" s="34">
        <v>15075</v>
      </c>
      <c r="I18" s="8">
        <f>(E18*F18)</f>
        <v>2252.875</v>
      </c>
      <c r="J18" s="8">
        <f>(E18*36)</f>
        <v>15075</v>
      </c>
      <c r="K18" s="8">
        <f>(I18-G18)</f>
        <v>-0.005000000000109139</v>
      </c>
      <c r="L18" s="8">
        <f>(J18-H18)</f>
        <v>0</v>
      </c>
      <c r="M18" s="7"/>
      <c r="N18" s="7"/>
      <c r="O18" s="7">
        <v>7950</v>
      </c>
      <c r="Q18" s="15"/>
      <c r="R18" s="15"/>
    </row>
    <row r="19" spans="1:15" ht="12.75">
      <c r="A19" s="4"/>
      <c r="B19" s="3" t="s">
        <v>17</v>
      </c>
      <c r="C19" s="3"/>
      <c r="D19" s="3"/>
      <c r="E19" s="3"/>
      <c r="F19" s="3"/>
      <c r="G19" s="3">
        <f>SUM(G17:G18)</f>
        <v>49996.03</v>
      </c>
      <c r="H19" s="3">
        <f>(H17+H18-O17-O18)</f>
        <v>141014.73</v>
      </c>
      <c r="I19" s="11"/>
      <c r="J19" s="11"/>
      <c r="K19" s="11"/>
      <c r="L19" s="3" t="s">
        <v>22</v>
      </c>
      <c r="M19" s="11"/>
      <c r="N19" s="11"/>
      <c r="O19" s="12">
        <f>SUM(O17:O18)</f>
        <v>7950</v>
      </c>
    </row>
  </sheetData>
  <mergeCells count="31">
    <mergeCell ref="A16:O16"/>
    <mergeCell ref="A17:A18"/>
    <mergeCell ref="B17:B18"/>
    <mergeCell ref="C17:C18"/>
    <mergeCell ref="A12:O12"/>
    <mergeCell ref="A13:A14"/>
    <mergeCell ref="B13:B14"/>
    <mergeCell ref="C13:C14"/>
    <mergeCell ref="A8:O8"/>
    <mergeCell ref="A9:A10"/>
    <mergeCell ref="B9:B10"/>
    <mergeCell ref="C9:C10"/>
    <mergeCell ref="O2:O3"/>
    <mergeCell ref="A4:O4"/>
    <mergeCell ref="A5:A6"/>
    <mergeCell ref="B5:B6"/>
    <mergeCell ref="C5:C6"/>
    <mergeCell ref="K2:K3"/>
    <mergeCell ref="L2:L3"/>
    <mergeCell ref="M2:M3"/>
    <mergeCell ref="N2:N3"/>
    <mergeCell ref="A1:O1"/>
    <mergeCell ref="A2:A3"/>
    <mergeCell ref="B2:B3"/>
    <mergeCell ref="C2:C3"/>
    <mergeCell ref="D2:E2"/>
    <mergeCell ref="F2:F3"/>
    <mergeCell ref="G2:G3"/>
    <mergeCell ref="H2:H3"/>
    <mergeCell ref="I2:I3"/>
    <mergeCell ref="J2:J3"/>
  </mergeCells>
  <printOptions/>
  <pageMargins left="0" right="0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RIEW-Smolyan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Pavlina</dc:creator>
  <cp:keywords/>
  <dc:description/>
  <cp:lastModifiedBy>Snejana</cp:lastModifiedBy>
  <cp:lastPrinted>2016-04-21T13:31:06Z</cp:lastPrinted>
  <dcterms:created xsi:type="dcterms:W3CDTF">2014-03-20T13:05:14Z</dcterms:created>
  <dcterms:modified xsi:type="dcterms:W3CDTF">2016-04-21T13:31:31Z</dcterms:modified>
  <cp:category/>
  <cp:version/>
  <cp:contentType/>
  <cp:contentStatus/>
</cp:coreProperties>
</file>